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275" windowHeight="16665" activeTab="0"/>
  </bookViews>
  <sheets>
    <sheet name="Data" sheetId="1" r:id="rId1"/>
    <sheet name="Control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<sst xmlns="http://schemas.openxmlformats.org/spreadsheetml/2006/main" count="45" uniqueCount="45">
  <si>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Equity</t>
  </si>
  <si>
    <t>90/10</t>
  </si>
  <si>
    <t>Percent Equity</t>
  </si>
  <si>
    <t xml:space="preserve">Fund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</si>
  <si>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</si>
  <si>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</si>
  <si>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</si>
  <si>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</si>
  <si>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</si>
  <si>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</si>
  <si>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</si>
  <si>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</si>
  <si>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</si>
  <si>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</si>
  <si>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</si>
  <si>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</si>
  <si>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</si>
  <si>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</si>
  <si>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</si>
  <si>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</si>
  <si>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Assets</t>
  </si>
  <si>
    <t>Weight Buckets</t>
  </si>
  <si>
    <t>80/20</t>
  </si>
  <si>
    <t>70/30</t>
  </si>
  <si>
    <t>60/40</t>
  </si>
  <si>
    <t>50/50</t>
  </si>
  <si>
    <t>40/60</t>
  </si>
  <si>
    <t>30/70</t>
  </si>
  <si>
    <t>20/80</t>
  </si>
  <si>
    <t>10/90</t>
  </si>
  <si>
    <t>Fixed</t>
  </si>
  <si>
    <t>Allocation Bucket</t>
  </si>
  <si>
    <t>Size Bucket</t>
  </si>
  <si>
    <t>Small</t>
  </si>
  <si>
    <t>Medium</t>
  </si>
  <si>
    <t>Large</t>
  </si>
  <si>
    <t>Composite Matrix</t>
  </si>
  <si>
    <t>Comp1</t>
  </si>
  <si>
    <t>Comp2</t>
  </si>
  <si>
    <t>Comp3</t>
  </si>
  <si>
    <t>Comp4</t>
  </si>
  <si>
    <t>Comp5</t>
  </si>
  <si>
    <t>Comp6</t>
  </si>
  <si>
    <t>Fronge Comp Code</t>
  </si>
  <si>
    <t>Allocation Buckets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</si>
</sst>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57" applyNumberFormat="1" applyFont="1" applyAlignment="1">
      <alignment horizontal="center"/>
    </xf>
    <xf numFmtId="44" fontId="0" fillId="0" borderId="0" xfId="44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7" fontId="0" fillId="0" borderId="0" xfId="0" applyNumberFormat="1" applyAlignment="1" quotePrefix="1">
      <alignment horizontal="center"/>
    </xf>
    <xf numFmtId="17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3" max="3" width="20.28125" style="0" customWidth="1"/>
    <col min="4" max="4" width="17.7109375" style="0" customWidth="1"/>
    <col min="5" max="5" width="17.57421875" style="0" customWidth="1"/>
    <col min="6" max="6" width="17.7109375" style="0" customWidth="1"/>
    <col min="7" max="7" width="18.421875" style="0" customWidth="1"/>
  </cols>
  <sheetData>
    <row r="3" spans="2:7" ht="15">
      <c r="B3" s="2" t="s">
        <v>3</v>
      </c>
      <c r="C3" s="2" t="s">
        <v>20</v>
      </c>
      <c r="D3" s="2" t="s">
        <v>2</v>
      </c>
      <c r="E3" s="2" t="s">
        <v>31</v>
      </c>
      <c r="F3" s="2" t="s">
        <v>32</v>
      </c>
      <c r="G3" s="1" t="s">
        <v>43</v>
      </c>
    </row>
    <row r="4" spans="2:7" ht="15">
      <c r="B4" s="3" t="s">
        <v>4</v>
      </c>
      <c r="C4" s="5">
        <v>619250</v>
      </c>
      <c r="D4" s="4">
        <v>0.915740309878136</v>
      </c>
      <c r="E4" s="3" t="str">
        <f>VLOOKUP(D4,Control!$A$6:$B$16,2,TRUE)</f>
        <v>90/10</v>
      </c>
      <c r="F4" s="3" t="str">
        <f>VLOOKUP(C4,Control!$D$6:$E$8,2,TRUE)</f>
        <v>Small</v>
      </c>
      <c r="G4" s="3" t="str">
        <f>INDEX(Control!$H$7:$J$17,MATCH(Data!E4,Control!$G$7:$G$17,0),MATCH(Data!F4,Control!$H$6:$J$6,0))</f>
        <v>Comp28</v>
      </c>
    </row>
    <row r="5" spans="2:7" ht="15">
      <c r="B5" s="3" t="s">
        <v>5</v>
      </c>
      <c r="C5" s="5">
        <v>15733527</v>
      </c>
      <c r="D5" s="4">
        <v>0.9789060811236</v>
      </c>
      <c r="E5" s="3" t="str">
        <f>VLOOKUP(D5,Control!$A$6:$B$16,2,TRUE)</f>
        <v>Equity</v>
      </c>
      <c r="F5" s="3" t="str">
        <f>VLOOKUP(C5,Control!$D$6:$E$8,2,TRUE)</f>
        <v>Large</v>
      </c>
      <c r="G5" s="3" t="str">
        <f>INDEX(Control!$H$7:$J$17,MATCH(Data!E5,Control!$G$7:$G$17,0),MATCH(Data!F5,Control!$H$6:$J$6,0))</f>
        <v>Comp33</v>
      </c>
    </row>
    <row r="6" spans="2:7" ht="15">
      <c r="B6" s="3" t="s">
        <v>6</v>
      </c>
      <c r="C6" s="5">
        <v>4935457</v>
      </c>
      <c r="D6" s="4">
        <v>0.15923832176330333</v>
      </c>
      <c r="E6" s="3" t="str">
        <f>VLOOKUP(D6,Control!$A$6:$B$16,2,TRUE)</f>
        <v>20/80</v>
      </c>
      <c r="F6" s="3" t="str">
        <f>VLOOKUP(C6,Control!$D$6:$E$8,2,TRUE)</f>
        <v>Medium</v>
      </c>
      <c r="G6" s="3" t="str">
        <f>INDEX(Control!$H$7:$J$17,MATCH(Data!E6,Control!$G$7:$G$17,0),MATCH(Data!F6,Control!$H$6:$J$6,0))</f>
        <v>Comp8</v>
      </c>
    </row>
    <row r="7" spans="2:7" ht="15">
      <c r="B7" s="3" t="s">
        <v>7</v>
      </c>
      <c r="C7" s="5">
        <v>5330851</v>
      </c>
      <c r="D7" s="4">
        <v>0.2394060834185452</v>
      </c>
      <c r="E7" s="3" t="str">
        <f>VLOOKUP(D7,Control!$A$6:$B$16,2,TRUE)</f>
        <v>20/80</v>
      </c>
      <c r="F7" s="3" t="str">
        <f>VLOOKUP(C7,Control!$D$6:$E$8,2,TRUE)</f>
        <v>Medium</v>
      </c>
      <c r="G7" s="3" t="str">
        <f>INDEX(Control!$H$7:$J$17,MATCH(Data!E7,Control!$G$7:$G$17,0),MATCH(Data!F7,Control!$H$6:$J$6,0))</f>
        <v>Comp8</v>
      </c>
    </row>
    <row r="8" spans="2:7" ht="15">
      <c r="B8" s="3" t="s">
        <v>8</v>
      </c>
      <c r="C8" s="5">
        <v>15221285</v>
      </c>
      <c r="D8" s="4">
        <v>0.3486793738064795</v>
      </c>
      <c r="E8" s="3" t="str">
        <f>VLOOKUP(D8,Control!$A$6:$B$16,2,TRUE)</f>
        <v>30/70</v>
      </c>
      <c r="F8" s="3" t="str">
        <f>VLOOKUP(C8,Control!$D$6:$E$8,2,TRUE)</f>
        <v>Large</v>
      </c>
      <c r="G8" s="3" t="str">
        <f>INDEX(Control!$H$7:$J$17,MATCH(Data!E8,Control!$G$7:$G$17,0),MATCH(Data!F8,Control!$H$6:$J$6,0))</f>
        <v>Comp12</v>
      </c>
    </row>
    <row r="9" spans="2:7" ht="15">
      <c r="B9" s="3" t="s">
        <v>9</v>
      </c>
      <c r="C9" s="5">
        <v>51311</v>
      </c>
      <c r="D9" s="4">
        <v>0.5199740926672539</v>
      </c>
      <c r="E9" s="3" t="str">
        <f>VLOOKUP(D9,Control!$A$6:$B$16,2,TRUE)</f>
        <v>50/50</v>
      </c>
      <c r="F9" s="3" t="str">
        <f>VLOOKUP(C9,Control!$D$6:$E$8,2,TRUE)</f>
        <v>Small</v>
      </c>
      <c r="G9" s="3" t="str">
        <f>INDEX(Control!$H$7:$J$17,MATCH(Data!E9,Control!$G$7:$G$17,0),MATCH(Data!F9,Control!$H$6:$J$6,0))</f>
        <v>Comp16</v>
      </c>
    </row>
    <row r="10" spans="2:7" ht="15">
      <c r="B10" s="3" t="s">
        <v>10</v>
      </c>
      <c r="C10" s="5">
        <v>17484297</v>
      </c>
      <c r="D10" s="4">
        <v>0.6546866974556053</v>
      </c>
      <c r="E10" s="3" t="str">
        <f>VLOOKUP(D10,Control!$A$6:$B$16,2,TRUE)</f>
        <v>70/30</v>
      </c>
      <c r="F10" s="3" t="str">
        <f>VLOOKUP(C10,Control!$D$6:$E$8,2,TRUE)</f>
        <v>Large</v>
      </c>
      <c r="G10" s="3" t="str">
        <f>INDEX(Control!$H$7:$J$17,MATCH(Data!E10,Control!$G$7:$G$17,0),MATCH(Data!F10,Control!$H$6:$J$6,0))</f>
        <v>Comp24</v>
      </c>
    </row>
    <row r="11" spans="2:7" ht="15">
      <c r="B11" s="3" t="s">
        <v>11</v>
      </c>
      <c r="C11" s="5">
        <v>1674139</v>
      </c>
      <c r="D11" s="4">
        <v>0.975744718138852</v>
      </c>
      <c r="E11" s="3" t="str">
        <f>VLOOKUP(D11,Control!$A$6:$B$16,2,TRUE)</f>
        <v>Equity</v>
      </c>
      <c r="F11" s="3" t="str">
        <f>VLOOKUP(C11,Control!$D$6:$E$8,2,TRUE)</f>
        <v>Medium</v>
      </c>
      <c r="G11" s="3" t="str">
        <f>INDEX(Control!$H$7:$J$17,MATCH(Data!E11,Control!$G$7:$G$17,0),MATCH(Data!F11,Control!$H$6:$J$6,0))</f>
        <v>Comp32</v>
      </c>
    </row>
    <row r="12" spans="2:7" ht="15">
      <c r="B12" s="3" t="s">
        <v>12</v>
      </c>
      <c r="C12" s="5">
        <v>15933037</v>
      </c>
      <c r="D12" s="4">
        <v>0.8571703595977379</v>
      </c>
      <c r="E12" s="3" t="str">
        <f>VLOOKUP(D12,Control!$A$6:$B$16,2,TRUE)</f>
        <v>90/10</v>
      </c>
      <c r="F12" s="3" t="str">
        <f>VLOOKUP(C12,Control!$D$6:$E$8,2,TRUE)</f>
        <v>Large</v>
      </c>
      <c r="G12" s="3" t="str">
        <f>INDEX(Control!$H$7:$J$17,MATCH(Data!E12,Control!$G$7:$G$17,0),MATCH(Data!F12,Control!$H$6:$J$6,0))</f>
        <v>Comp30</v>
      </c>
    </row>
    <row r="13" spans="2:7" ht="15">
      <c r="B13" s="3" t="s">
        <v>13</v>
      </c>
      <c r="C13" s="5">
        <v>7072741</v>
      </c>
      <c r="D13" s="4">
        <v>0.7981401843976128</v>
      </c>
      <c r="E13" s="3" t="str">
        <f>VLOOKUP(D13,Control!$A$6:$B$16,2,TRUE)</f>
        <v>80/20</v>
      </c>
      <c r="F13" s="3" t="str">
        <f>VLOOKUP(C13,Control!$D$6:$E$8,2,TRUE)</f>
        <v>Medium</v>
      </c>
      <c r="G13" s="3" t="str">
        <f>INDEX(Control!$H$7:$J$17,MATCH(Data!E13,Control!$G$7:$G$17,0),MATCH(Data!F13,Control!$H$6:$J$6,0))</f>
        <v>Comp26</v>
      </c>
    </row>
    <row r="14" spans="2:7" ht="15">
      <c r="B14" s="3" t="s">
        <v>14</v>
      </c>
      <c r="C14" s="5">
        <v>619620</v>
      </c>
      <c r="D14" s="4">
        <v>0.6471945932333457</v>
      </c>
      <c r="E14" s="3" t="str">
        <f>VLOOKUP(D14,Control!$A$6:$B$16,2,TRUE)</f>
        <v>60/40</v>
      </c>
      <c r="F14" s="3" t="str">
        <f>VLOOKUP(C14,Control!$D$6:$E$8,2,TRUE)</f>
        <v>Small</v>
      </c>
      <c r="G14" s="3" t="str">
        <f>INDEX(Control!$H$7:$J$17,MATCH(Data!E14,Control!$G$7:$G$17,0),MATCH(Data!F14,Control!$H$6:$J$6,0))</f>
        <v>Comp19</v>
      </c>
    </row>
    <row r="15" spans="2:7" ht="15">
      <c r="B15" s="3" t="s">
        <v>15</v>
      </c>
      <c r="C15" s="5">
        <v>9538131</v>
      </c>
      <c r="D15" s="4">
        <v>0.7370756285610843</v>
      </c>
      <c r="E15" s="3" t="str">
        <f>VLOOKUP(D15,Control!$A$6:$B$16,2,TRUE)</f>
        <v>70/30</v>
      </c>
      <c r="F15" s="3" t="str">
        <f>VLOOKUP(C15,Control!$D$6:$E$8,2,TRUE)</f>
        <v>Medium</v>
      </c>
      <c r="G15" s="3" t="str">
        <f>INDEX(Control!$H$7:$J$17,MATCH(Data!E15,Control!$G$7:$G$17,0),MATCH(Data!F15,Control!$H$6:$J$6,0))</f>
        <v>Comp23</v>
      </c>
    </row>
    <row r="16" spans="2:7" ht="15">
      <c r="B16" s="3" t="s">
        <v>16</v>
      </c>
      <c r="C16" s="5">
        <v>10145161</v>
      </c>
      <c r="D16" s="4">
        <v>0.0385798107701267</v>
      </c>
      <c r="E16" s="3" t="str">
        <f>VLOOKUP(D16,Control!$A$6:$B$16,2,TRUE)</f>
        <v>Fixed</v>
      </c>
      <c r="F16" s="3" t="str">
        <f>VLOOKUP(C16,Control!$D$6:$E$8,2,TRUE)</f>
        <v>Large</v>
      </c>
      <c r="G16" s="3" t="str">
        <f>INDEX(Control!$H$7:$J$17,MATCH(Data!E16,Control!$G$7:$G$17,0),MATCH(Data!F16,Control!$H$6:$J$6,0))</f>
        <v>Comp3</v>
      </c>
    </row>
    <row r="17" spans="2:7" ht="15">
      <c r="B17" s="3" t="s">
        <v>17</v>
      </c>
      <c r="C17" s="5">
        <v>449673</v>
      </c>
      <c r="D17" s="4">
        <v>0.8788479163926212</v>
      </c>
      <c r="E17" s="3" t="str">
        <f>VLOOKUP(D17,Control!$A$6:$B$16,2,TRUE)</f>
        <v>90/10</v>
      </c>
      <c r="F17" s="3" t="str">
        <f>VLOOKUP(C17,Control!$D$6:$E$8,2,TRUE)</f>
        <v>Small</v>
      </c>
      <c r="G17" s="3" t="str">
        <f>INDEX(Control!$H$7:$J$17,MATCH(Data!E17,Control!$G$7:$G$17,0),MATCH(Data!F17,Control!$H$6:$J$6,0))</f>
        <v>Comp28</v>
      </c>
    </row>
    <row r="18" spans="2:7" ht="15">
      <c r="B18" s="3" t="s">
        <v>18</v>
      </c>
      <c r="C18" s="5">
        <v>15204996</v>
      </c>
      <c r="D18" s="4">
        <v>0.14464656588241587</v>
      </c>
      <c r="E18" s="3" t="str">
        <f>VLOOKUP(D18,Control!$A$6:$B$16,2,TRUE)</f>
        <v>10/90</v>
      </c>
      <c r="F18" s="3" t="str">
        <f>VLOOKUP(C18,Control!$D$6:$E$8,2,TRUE)</f>
        <v>Large</v>
      </c>
      <c r="G18" s="3" t="str">
        <f>INDEX(Control!$H$7:$J$17,MATCH(Data!E18,Control!$G$7:$G$17,0),MATCH(Data!F18,Control!$H$6:$J$6,0))</f>
        <v>Comp6</v>
      </c>
    </row>
    <row r="19" spans="2:7" ht="15">
      <c r="B19" s="3" t="s">
        <v>19</v>
      </c>
      <c r="C19" s="5">
        <v>18038394</v>
      </c>
      <c r="D19" s="4">
        <v>0.23751094013514884</v>
      </c>
      <c r="E19" s="3" t="str">
        <f>VLOOKUP(D19,Control!$A$6:$B$16,2,TRUE)</f>
        <v>20/80</v>
      </c>
      <c r="F19" s="3" t="str">
        <f>VLOOKUP(C19,Control!$D$6:$E$8,2,TRUE)</f>
        <v>Large</v>
      </c>
      <c r="G19" s="3" t="str">
        <f>INDEX(Control!$H$7:$J$17,MATCH(Data!E19,Control!$G$7:$G$17,0),MATCH(Data!F19,Control!$H$6:$J$6,0))</f>
        <v>Comp9</v>
      </c>
    </row>
    <row r="20" spans="2:3" ht="15">
      <c r="B20" s="3"/>
      <c r="C2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9.140625" style="0" customWidth="1"/>
    <col min="4" max="4" width="15.28125" style="0" bestFit="1" customWidth="1"/>
    <col min="8" max="10" width="14.421875" style="0" customWidth="1"/>
  </cols>
  <sheetData>
    <row r="4" spans="1:8" ht="15">
      <c r="A4" s="1" t="s">
        <v>44</v>
      </c>
      <c r="B4" s="1"/>
      <c r="D4" s="1" t="s">
        <v>21</v>
      </c>
      <c r="E4" s="1"/>
      <c r="G4" s="1" t="s">
        <v>36</v>
      </c>
      <c r="H4" s="1"/>
    </row>
    <row r="6" spans="1:10" ht="15">
      <c r="A6" s="3">
        <v>0</v>
      </c>
      <c r="B6" s="8" t="s">
        <v>30</v>
      </c>
      <c r="D6" s="5">
        <v>0</v>
      </c>
      <c r="E6" s="8" t="s">
        <v>33</v>
      </c>
      <c r="H6" s="6" t="str">
        <f>E6</f>
        <v>Small</v>
      </c>
      <c r="I6" s="6" t="str">
        <f>E7</f>
        <v>Medium</v>
      </c>
      <c r="J6" s="3" t="str">
        <f>E8</f>
        <v>Large</v>
      </c>
    </row>
    <row r="7" spans="1:10" ht="15">
      <c r="A7" s="3">
        <v>0.05</v>
      </c>
      <c r="B7" s="8" t="s">
        <v>29</v>
      </c>
      <c r="D7" s="5">
        <v>1000000</v>
      </c>
      <c r="E7" s="8" t="s">
        <v>34</v>
      </c>
      <c r="G7" s="9" t="str">
        <f>B6</f>
        <v>Fixed</v>
      </c>
      <c r="H7" s="10" t="s">
        <v>37</v>
      </c>
      <c r="I7" s="11" t="s">
        <v>38</v>
      </c>
      <c r="J7" s="12" t="s">
        <v>39</v>
      </c>
    </row>
    <row r="8" spans="1:10" ht="15">
      <c r="A8" s="3">
        <v>0.15</v>
      </c>
      <c r="B8" s="7" t="s">
        <v>28</v>
      </c>
      <c r="C8" s="3"/>
      <c r="D8" s="5">
        <v>10000000</v>
      </c>
      <c r="E8" s="7" t="s">
        <v>35</v>
      </c>
      <c r="G8" s="9" t="str">
        <f aca="true" t="shared" si="0" ref="G8:G17">B7</f>
        <v>10/90</v>
      </c>
      <c r="H8" s="13" t="s">
        <v>40</v>
      </c>
      <c r="I8" s="14" t="s">
        <v>41</v>
      </c>
      <c r="J8" s="15" t="s">
        <v>42</v>
      </c>
    </row>
    <row r="9" spans="1:10" ht="15">
      <c r="A9" s="3">
        <v>0.25</v>
      </c>
      <c r="B9" s="7" t="s">
        <v>27</v>
      </c>
      <c r="C9" s="3"/>
      <c r="D9" s="3"/>
      <c r="E9" s="7"/>
      <c r="G9" s="9" t="str">
        <f t="shared" si="0"/>
        <v>20/80</v>
      </c>
      <c r="H9" s="13" t="str">
        <f>"Comp"&amp;RIGHT(H8,1)+3</f>
        <v>Comp7</v>
      </c>
      <c r="I9" s="14" t="str">
        <f>"Comp"&amp;RIGHT(I8,1)+3</f>
        <v>Comp8</v>
      </c>
      <c r="J9" s="15" t="str">
        <f>"Comp"&amp;RIGHT(J8,1)+3</f>
        <v>Comp9</v>
      </c>
    </row>
    <row r="10" spans="1:10" ht="15">
      <c r="A10" s="3">
        <v>0.35</v>
      </c>
      <c r="B10" s="7" t="s">
        <v>26</v>
      </c>
      <c r="C10" s="3"/>
      <c r="D10" s="3"/>
      <c r="E10" s="7"/>
      <c r="G10" s="9" t="str">
        <f t="shared" si="0"/>
        <v>30/70</v>
      </c>
      <c r="H10" s="13" t="str">
        <f>"Comp"&amp;RIGHT(H9,1)+3</f>
        <v>Comp10</v>
      </c>
      <c r="I10" s="14" t="str">
        <f>"Comp"&amp;RIGHT(I9,1)+3</f>
        <v>Comp11</v>
      </c>
      <c r="J10" s="15" t="str">
        <f>"Comp"&amp;RIGHT(J9,1)+3</f>
        <v>Comp12</v>
      </c>
    </row>
    <row r="11" spans="1:10" ht="15">
      <c r="A11" s="3">
        <v>0.45</v>
      </c>
      <c r="B11" s="7" t="s">
        <v>25</v>
      </c>
      <c r="C11" s="3"/>
      <c r="D11" s="3"/>
      <c r="E11" s="7"/>
      <c r="G11" s="9" t="str">
        <f t="shared" si="0"/>
        <v>40/60</v>
      </c>
      <c r="H11" s="13" t="str">
        <f>"Comp"&amp;RIGHT(H10,2)+3</f>
        <v>Comp13</v>
      </c>
      <c r="I11" s="14" t="str">
        <f>"Comp"&amp;RIGHT(I10,2)+3</f>
        <v>Comp14</v>
      </c>
      <c r="J11" s="15" t="str">
        <f>"Comp"&amp;RIGHT(J10,2)+3</f>
        <v>Comp15</v>
      </c>
    </row>
    <row r="12" spans="1:10" ht="15">
      <c r="A12" s="3">
        <v>0.55</v>
      </c>
      <c r="B12" s="7" t="s">
        <v>24</v>
      </c>
      <c r="C12" s="3"/>
      <c r="D12" s="3"/>
      <c r="E12" s="7"/>
      <c r="G12" s="9" t="str">
        <f t="shared" si="0"/>
        <v>50/50</v>
      </c>
      <c r="H12" s="13" t="str">
        <f aca="true" t="shared" si="1" ref="H12:H17">"Comp"&amp;RIGHT(H11,2)+3</f>
        <v>Comp16</v>
      </c>
      <c r="I12" s="14" t="str">
        <f aca="true" t="shared" si="2" ref="I12:I17">"Comp"&amp;RIGHT(I11,2)+3</f>
        <v>Comp17</v>
      </c>
      <c r="J12" s="15" t="str">
        <f aca="true" t="shared" si="3" ref="J12:J17">"Comp"&amp;RIGHT(J11,2)+3</f>
        <v>Comp18</v>
      </c>
    </row>
    <row r="13" spans="1:10" ht="15">
      <c r="A13" s="3">
        <v>0.65</v>
      </c>
      <c r="B13" s="7" t="s">
        <v>23</v>
      </c>
      <c r="C13" s="3"/>
      <c r="D13" s="3"/>
      <c r="E13" s="7"/>
      <c r="G13" s="9" t="str">
        <f t="shared" si="0"/>
        <v>60/40</v>
      </c>
      <c r="H13" s="13" t="str">
        <f t="shared" si="1"/>
        <v>Comp19</v>
      </c>
      <c r="I13" s="14" t="str">
        <f t="shared" si="2"/>
        <v>Comp20</v>
      </c>
      <c r="J13" s="15" t="str">
        <f t="shared" si="3"/>
        <v>Comp21</v>
      </c>
    </row>
    <row r="14" spans="1:10" ht="15">
      <c r="A14" s="3">
        <v>0.75</v>
      </c>
      <c r="B14" s="7" t="s">
        <v>22</v>
      </c>
      <c r="C14" s="3"/>
      <c r="D14" s="3"/>
      <c r="E14" s="7"/>
      <c r="G14" s="9" t="str">
        <f t="shared" si="0"/>
        <v>70/30</v>
      </c>
      <c r="H14" s="13" t="str">
        <f t="shared" si="1"/>
        <v>Comp22</v>
      </c>
      <c r="I14" s="14" t="str">
        <f t="shared" si="2"/>
        <v>Comp23</v>
      </c>
      <c r="J14" s="15" t="str">
        <f t="shared" si="3"/>
        <v>Comp24</v>
      </c>
    </row>
    <row r="15" spans="1:10" ht="15">
      <c r="A15" s="3">
        <v>0.85</v>
      </c>
      <c r="B15" s="7" t="s">
        <v>1</v>
      </c>
      <c r="C15" s="3"/>
      <c r="D15" s="3"/>
      <c r="E15" s="7"/>
      <c r="G15" s="9" t="str">
        <f t="shared" si="0"/>
        <v>80/20</v>
      </c>
      <c r="H15" s="13" t="str">
        <f t="shared" si="1"/>
        <v>Comp25</v>
      </c>
      <c r="I15" s="14" t="str">
        <f t="shared" si="2"/>
        <v>Comp26</v>
      </c>
      <c r="J15" s="15" t="str">
        <f t="shared" si="3"/>
        <v>Comp27</v>
      </c>
    </row>
    <row r="16" spans="1:10" ht="15">
      <c r="A16" s="3">
        <v>0.95</v>
      </c>
      <c r="B16" s="3" t="s">
        <v>0</v>
      </c>
      <c r="C16" s="3"/>
      <c r="D16" s="3"/>
      <c r="E16" s="3"/>
      <c r="G16" s="9" t="str">
        <f t="shared" si="0"/>
        <v>90/10</v>
      </c>
      <c r="H16" s="13" t="str">
        <f t="shared" si="1"/>
        <v>Comp28</v>
      </c>
      <c r="I16" s="14" t="str">
        <f t="shared" si="2"/>
        <v>Comp29</v>
      </c>
      <c r="J16" s="15" t="str">
        <f t="shared" si="3"/>
        <v>Comp30</v>
      </c>
    </row>
    <row r="17" spans="7:10" ht="15">
      <c r="G17" s="9" t="str">
        <f t="shared" si="0"/>
        <v>Equity</v>
      </c>
      <c r="H17" s="16" t="str">
        <f t="shared" si="1"/>
        <v>Comp31</v>
      </c>
      <c r="I17" s="2" t="str">
        <f t="shared" si="2"/>
        <v>Comp32</v>
      </c>
      <c r="J17" s="17" t="str">
        <f t="shared" si="3"/>
        <v>Comp33</v>
      </c>
    </row>
    <row r="18" ht="15">
      <c r="G1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2010-12-30T19:54:26Z</dcterms:created>
  <dcterms:modified xsi:type="dcterms:W3CDTF">2010-12-30T20:26:14Z</dcterms:modified>
  <cp:category/>
  <cp:version/>
  <cp:contentType/>
  <cp:contentStatus/>
</cp:coreProperties>
</file>